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Meta Mensal - Dados Básicos" sheetId="1" r:id="rId4"/>
    <sheet name="Gráfico Tempo Estimado" sheetId="2" r:id="rId5"/>
  </sheets>
</workbook>
</file>

<file path=xl/sharedStrings.xml><?xml version="1.0" encoding="utf-8"?>
<sst xmlns="http://schemas.openxmlformats.org/spreadsheetml/2006/main" uniqueCount="23">
  <si>
    <t>PREDITOR DE PERFORMANCE NA MARATONA</t>
  </si>
  <si>
    <t>COMO USAR: Esta folha foi projetada para calcular algumas variáveis muito importantes para atingir a sua meta na maratona. Digite as informações nos campos principais e veja os resultados e predições.</t>
  </si>
  <si>
    <t>Importante. Atente-se que o tempo para os 10km deve ser em minutos. Por exemplo, se o seu tempo dos 10km for 1h05min, deve digitar 65min.</t>
  </si>
  <si>
    <t>Dados Básicos</t>
  </si>
  <si>
    <t>Qual a sua idade?</t>
  </si>
  <si>
    <t>Quanto tempo você faz nos 10km (em minutos)</t>
  </si>
  <si>
    <t>FC média nos 10km</t>
  </si>
  <si>
    <t>Peso</t>
  </si>
  <si>
    <t>Resultados</t>
  </si>
  <si>
    <t>Quantas calorias eu gasto na prova?</t>
  </si>
  <si>
    <t>Quanto de carboidrato devo consumir na maratona?</t>
  </si>
  <si>
    <t>Quantos gels devo levar pra prova (sachês de 30g)</t>
  </si>
  <si>
    <t>Informações de Performance</t>
  </si>
  <si>
    <t>Freq.Cardíaca Máxima Estimada</t>
  </si>
  <si>
    <t>Vel Média nos 10km (baseado no seu tempo atual)</t>
  </si>
  <si>
    <t>Em qual porcentagem do seu VO2 você corre os 10km?</t>
  </si>
  <si>
    <t>Pacing Limite Máximo (km/h)</t>
  </si>
  <si>
    <t>Pacing Mínimo (km/h)</t>
  </si>
  <si>
    <t>Tempo estimado (horas)</t>
  </si>
  <si>
    <t>IMPORTANTE: O download da planilha é gratuito, uma cortesia aos leitores do Espírito Outdoor.</t>
  </si>
  <si>
    <t>A planilha foi elaborada por Rodrigo Langeani, pode ser compartilhada, mas não pode ser vendida, reproduzida ou alterada sem a autorização do criador.</t>
  </si>
  <si>
    <t>Duvidas? contato@espiritooutdoor.com ou twitter.com/espiritooutdoor</t>
  </si>
  <si/>
</sst>
</file>

<file path=xl/styles.xml><?xml version="1.0" encoding="utf-8"?>
<styleSheet xmlns="http://schemas.openxmlformats.org/spreadsheetml/2006/main">
  <numFmts count="1">
    <numFmt numFmtId="0" formatCode="General"/>
  </numFmts>
  <fonts count="19">
    <font>
      <sz val="12"/>
      <color indexed="8"/>
      <name val="Verdana"/>
    </font>
    <font>
      <sz val="12"/>
      <color indexed="8"/>
      <name val="Helvetica"/>
    </font>
    <font>
      <sz val="10"/>
      <color indexed="8"/>
      <name val="Arial"/>
    </font>
    <font>
      <sz val="13"/>
      <color indexed="8"/>
      <name val="Arial"/>
    </font>
    <font>
      <sz val="14"/>
      <color indexed="9"/>
      <name val="Trebuchet MS"/>
    </font>
    <font>
      <sz val="10"/>
      <color indexed="9"/>
      <name val="Avenir Next Regular"/>
    </font>
    <font>
      <sz val="11"/>
      <color indexed="11"/>
      <name val="Verdana"/>
    </font>
    <font>
      <sz val="10"/>
      <color indexed="11"/>
      <name val="Verdana Bold"/>
    </font>
    <font>
      <sz val="12"/>
      <color indexed="9"/>
      <name val="Avenir Next Regular"/>
    </font>
    <font>
      <sz val="0"/>
      <color indexed="8"/>
      <name val="Verdana"/>
    </font>
    <font>
      <b val="1"/>
      <sz val="14"/>
      <color indexed="9"/>
      <name val="Avenir Next Regular"/>
    </font>
    <font>
      <b val="1"/>
      <sz val="11"/>
      <color indexed="13"/>
      <name val="Avenir Next Demi Bold"/>
    </font>
    <font>
      <sz val="11"/>
      <color indexed="9"/>
      <name val="Avenir Next Regular"/>
    </font>
    <font>
      <b val="1"/>
      <sz val="11"/>
      <color indexed="13"/>
      <name val="Avenir Next Regular"/>
    </font>
    <font>
      <sz val="10"/>
      <color indexed="11"/>
      <name val="Verdana"/>
    </font>
    <font>
      <u val="single"/>
      <sz val="10"/>
      <color indexed="17"/>
      <name val="Verdana"/>
    </font>
    <font>
      <sz val="10"/>
      <color indexed="8"/>
      <name val="Verdana"/>
    </font>
    <font>
      <sz val="10"/>
      <color indexed="8"/>
      <name val="Verdana Bold"/>
    </font>
    <font>
      <sz val="16"/>
      <color indexed="8"/>
      <name val="Verdana Bold"/>
    </font>
  </fonts>
  <fills count="5">
    <fill>
      <patternFill patternType="none"/>
    </fill>
    <fill>
      <patternFill patternType="gray125"/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16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0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1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4" borderId="1" applyNumberFormat="1" applyFont="1" applyFill="0" applyBorder="1" applyAlignment="1" applyProtection="0">
      <alignment horizontal="center" vertical="bottom"/>
    </xf>
    <xf numFmtId="0" fontId="2" borderId="2" applyNumberFormat="1" applyFont="1" applyFill="0" applyBorder="1" applyAlignment="1" applyProtection="0">
      <alignment vertical="bottom"/>
    </xf>
    <xf numFmtId="1" fontId="5" borderId="2" applyNumberFormat="1" applyFont="1" applyFill="0" applyBorder="1" applyAlignment="1" applyProtection="0">
      <alignment vertical="center" wrapText="1"/>
    </xf>
    <xf numFmtId="1" fontId="5" borderId="3" applyNumberFormat="1" applyFont="1" applyFill="0" applyBorder="1" applyAlignment="1" applyProtection="0">
      <alignment vertical="center" wrapText="1"/>
    </xf>
    <xf numFmtId="0" fontId="6" borderId="4" applyNumberFormat="1" applyFont="1" applyFill="0" applyBorder="1" applyAlignment="1" applyProtection="0">
      <alignment vertical="bottom" wrapText="1"/>
    </xf>
    <xf numFmtId="0" fontId="2" borderId="5" applyNumberFormat="1" applyFont="1" applyFill="0" applyBorder="1" applyAlignment="1" applyProtection="0">
      <alignment vertical="bottom"/>
    </xf>
    <xf numFmtId="1" fontId="5" borderId="5" applyNumberFormat="1" applyFont="1" applyFill="0" applyBorder="1" applyAlignment="1" applyProtection="0">
      <alignment vertical="center" wrapText="1"/>
    </xf>
    <xf numFmtId="1" fontId="5" borderId="6" applyNumberFormat="1" applyFont="1" applyFill="0" applyBorder="1" applyAlignment="1" applyProtection="0">
      <alignment vertical="center" wrapText="1"/>
    </xf>
    <xf numFmtId="0" fontId="7" borderId="4" applyNumberFormat="1" applyFont="1" applyFill="0" applyBorder="1" applyAlignment="1" applyProtection="0">
      <alignment vertical="bottom" wrapText="1"/>
    </xf>
    <xf numFmtId="1" fontId="8" borderId="4" applyNumberFormat="1" applyFont="1" applyFill="0" applyBorder="1" applyAlignment="1" applyProtection="0">
      <alignment horizontal="center" vertical="bottom"/>
    </xf>
    <xf numFmtId="1" fontId="8" borderId="5" applyNumberFormat="1" applyFont="1" applyFill="0" applyBorder="1" applyAlignment="1" applyProtection="0">
      <alignment horizontal="center" vertical="bottom"/>
    </xf>
    <xf numFmtId="1" fontId="9" borderId="5" applyNumberFormat="1" applyFont="1" applyFill="0" applyBorder="1" applyAlignment="1" applyProtection="0">
      <alignment vertical="bottom" wrapText="1"/>
    </xf>
    <xf numFmtId="0" fontId="10" borderId="7" applyNumberFormat="1" applyFont="1" applyFill="0" applyBorder="1" applyAlignment="1" applyProtection="0">
      <alignment horizontal="center" vertical="bottom"/>
    </xf>
    <xf numFmtId="0" fontId="2" borderId="8" applyNumberFormat="1" applyFont="1" applyFill="0" applyBorder="1" applyAlignment="1" applyProtection="0">
      <alignment vertical="bottom"/>
    </xf>
    <xf numFmtId="0" fontId="11" fillId="2" borderId="9" applyNumberFormat="1" applyFont="1" applyFill="1" applyBorder="1" applyAlignment="1" applyProtection="0">
      <alignment vertical="center" wrapText="1"/>
    </xf>
    <xf numFmtId="0" fontId="11" fillId="2" borderId="9" applyNumberFormat="1" applyFont="1" applyFill="1" applyBorder="1" applyAlignment="1" applyProtection="0">
      <alignment horizontal="left" vertical="center" wrapText="1"/>
    </xf>
    <xf numFmtId="1" fontId="5" borderId="10" applyNumberFormat="1" applyFont="1" applyFill="0" applyBorder="1" applyAlignment="1" applyProtection="0">
      <alignment vertical="center" wrapText="1"/>
    </xf>
    <xf numFmtId="3" fontId="5" fillId="3" borderId="9" applyNumberFormat="1" applyFont="1" applyFill="1" applyBorder="1" applyAlignment="1" applyProtection="0">
      <alignment vertical="center" wrapText="1"/>
    </xf>
    <xf numFmtId="1" fontId="5" fillId="3" borderId="9" applyNumberFormat="1" applyFont="1" applyFill="1" applyBorder="1" applyAlignment="1" applyProtection="0">
      <alignment horizontal="center" vertical="center" wrapText="1"/>
    </xf>
    <xf numFmtId="2" fontId="5" fillId="3" borderId="9" applyNumberFormat="1" applyFont="1" applyFill="1" applyBorder="1" applyAlignment="1" applyProtection="0">
      <alignment horizontal="center" vertical="center" wrapText="1"/>
    </xf>
    <xf numFmtId="1" fontId="5" borderId="11" applyNumberFormat="1" applyFont="1" applyFill="0" applyBorder="1" applyAlignment="1" applyProtection="0">
      <alignment vertical="center" wrapText="1"/>
    </xf>
    <xf numFmtId="1" fontId="5" borderId="12" applyNumberFormat="1" applyFont="1" applyFill="0" applyBorder="1" applyAlignment="1" applyProtection="0">
      <alignment vertical="center" wrapText="1"/>
    </xf>
    <xf numFmtId="3" fontId="12" borderId="9" applyNumberFormat="1" applyFont="1" applyFill="0" applyBorder="1" applyAlignment="1" applyProtection="0">
      <alignment horizontal="right" vertical="center"/>
    </xf>
    <xf numFmtId="1" fontId="5" borderId="5" applyNumberFormat="1" applyFont="1" applyFill="0" applyBorder="1" applyAlignment="1" applyProtection="0">
      <alignment vertical="top" wrapText="1"/>
    </xf>
    <xf numFmtId="1" fontId="12" fillId="2" borderId="9" applyNumberFormat="1" applyFont="1" applyFill="1" applyBorder="1" applyAlignment="1" applyProtection="0">
      <alignment vertical="center" wrapText="1"/>
    </xf>
    <xf numFmtId="0" fontId="12" borderId="9" applyNumberFormat="1" applyFont="1" applyFill="0" applyBorder="1" applyAlignment="1" applyProtection="0">
      <alignment vertical="center" wrapText="1"/>
    </xf>
    <xf numFmtId="1" fontId="12" borderId="9" applyNumberFormat="1" applyFont="1" applyFill="0" applyBorder="1" applyAlignment="1" applyProtection="0">
      <alignment vertical="center" wrapText="1"/>
    </xf>
    <xf numFmtId="1" fontId="5" borderId="10" applyNumberFormat="1" applyFont="1" applyFill="0" applyBorder="1" applyAlignment="1" applyProtection="0">
      <alignment vertical="top" wrapText="1"/>
    </xf>
    <xf numFmtId="0" fontId="12" fillId="4" borderId="9" applyNumberFormat="1" applyFont="1" applyFill="1" applyBorder="1" applyAlignment="1" applyProtection="0">
      <alignment vertical="center" wrapText="1"/>
    </xf>
    <xf numFmtId="1" fontId="12" fillId="4" borderId="9" applyNumberFormat="1" applyFont="1" applyFill="1" applyBorder="1" applyAlignment="1" applyProtection="0">
      <alignment vertical="center" wrapText="1"/>
    </xf>
    <xf numFmtId="0" fontId="13" fillId="2" borderId="9" applyNumberFormat="1" applyFont="1" applyFill="1" applyBorder="1" applyAlignment="1" applyProtection="0">
      <alignment vertical="center" wrapText="1"/>
    </xf>
    <xf numFmtId="3" fontId="12" fillId="4" borderId="9" applyNumberFormat="1" applyFont="1" applyFill="1" applyBorder="1" applyAlignment="1" applyProtection="0">
      <alignment horizontal="right" vertical="center"/>
    </xf>
    <xf numFmtId="1" fontId="5" borderId="11" applyNumberFormat="1" applyFont="1" applyFill="0" applyBorder="1" applyAlignment="1" applyProtection="0">
      <alignment vertical="top" wrapText="1"/>
    </xf>
    <xf numFmtId="1" fontId="5" borderId="12" applyNumberFormat="1" applyFont="1" applyFill="0" applyBorder="1" applyAlignment="1" applyProtection="0">
      <alignment vertical="top" wrapText="1"/>
    </xf>
    <xf numFmtId="0" fontId="14" borderId="4" applyNumberFormat="1" applyFont="1" applyFill="0" applyBorder="1" applyAlignment="1" applyProtection="0">
      <alignment vertical="bottom" wrapText="1"/>
    </xf>
    <xf numFmtId="0" fontId="15" borderId="13" applyNumberFormat="1" applyFont="1" applyFill="0" applyBorder="1" applyAlignment="1" applyProtection="0">
      <alignment vertical="bottom" wrapText="1"/>
    </xf>
    <xf numFmtId="0" fontId="2" borderId="14" applyNumberFormat="1" applyFont="1" applyFill="0" applyBorder="1" applyAlignment="1" applyProtection="0">
      <alignment vertical="bottom"/>
    </xf>
    <xf numFmtId="1" fontId="5" borderId="14" applyNumberFormat="1" applyFont="1" applyFill="0" applyBorder="1" applyAlignment="1" applyProtection="0">
      <alignment vertical="center" wrapText="1"/>
    </xf>
    <xf numFmtId="1" fontId="5" borderId="15" applyNumberFormat="1" applyFont="1" applyFill="0" applyBorder="1" applyAlignment="1" applyProtection="0">
      <alignment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94a3a"/>
      <rgbColor rgb="ffaaaaaa"/>
      <rgbColor rgb="ff594c3a"/>
      <rgbColor rgb="ffc8c2ba"/>
      <rgbColor rgb="fffefffe"/>
      <rgbColor rgb="ff8eac4a"/>
      <rgbColor rgb="fffff8df"/>
      <rgbColor rgb="ffe3e0dc"/>
      <rgbColor rgb="ff0000ee"/>
      <rgbColor rgb="ffb7b7b7"/>
      <rgbColor rgb="ff38761d"/>
      <rgbColor rgb="ff93c47d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 lvl="0">
              <a:defRPr b="0" i="0" strike="noStrike" sz="1600" u="none">
                <a:solidFill>
                  <a:srgbClr val="000000"/>
                </a:solidFill>
                <a:effectLst/>
                <a:latin typeface="Verdana Bold"/>
              </a:defRPr>
            </a:pPr>
            <a:r>
              <a:rPr b="0" i="0" strike="noStrike" sz="1600" u="none">
                <a:solidFill>
                  <a:srgbClr val="000000"/>
                </a:solidFill>
                <a:effectLst/>
                <a:latin typeface="Verdana Bold"/>
              </a:rPr>
              <a:t>TEMPO ESTIMADO MARATONA</a:t>
            </a:r>
          </a:p>
        </c:rich>
      </c:tx>
      <c:layout>
        <c:manualLayout>
          <c:xMode val="edge"/>
          <c:yMode val="edge"/>
          <c:x val="0.19331"/>
          <c:y val="0.005"/>
          <c:w val="0.380789"/>
          <c:h val="0.0649695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76387"/>
          <c:y val="0.0649695"/>
          <c:w val="0.69977"/>
          <c:h val="0.819676"/>
        </c:manualLayout>
      </c:layout>
      <c:barChart>
        <c:barDir val="col"/>
        <c:grouping val="clustered"/>
        <c:varyColors val="0"/>
        <c:ser>
          <c:idx val="0"/>
          <c:order val="0"/>
          <c:tx>
            <c:v>Previsão otimista</c:v>
          </c:tx>
          <c:spPr>
            <a:solidFill>
              <a:srgbClr val="38761D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Verdana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Verdana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1</c:v>
              </c:pt>
            </c:strLit>
          </c:cat>
          <c:val>
            <c:numRef>
              <c:f>'Meta Mensal - Dados Básicos'!$B$20</c:f>
              <c:numCache>
                <c:ptCount val="1"/>
                <c:pt idx="0">
                  <c:v>4.201526</c:v>
                </c:pt>
              </c:numCache>
            </c:numRef>
          </c:val>
        </c:ser>
        <c:ser>
          <c:idx val="1"/>
          <c:order val="1"/>
          <c:tx>
            <c:v>Previsão conservadora</c:v>
          </c:tx>
          <c:spPr>
            <a:solidFill>
              <a:srgbClr val="93C47D"/>
            </a:solidFill>
            <a:ln w="12700" cap="flat">
              <a:noFill/>
              <a:miter lim="400000"/>
            </a:ln>
            <a:effectLst/>
          </c:spPr>
          <c:invertIfNegative val="0"/>
          <c:dLbls>
            <c:txPr>
              <a:bodyPr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Verdana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Verdana"/>
                  </a:rPr>
                  <a:t/>
                </a: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1</c:v>
              </c:pt>
            </c:strLit>
          </c:cat>
          <c:val>
            <c:numRef>
              <c:f>'Meta Mensal - Dados Básicos'!$C$20</c:f>
              <c:numCache>
                <c:ptCount val="1"/>
                <c:pt idx="0">
                  <c:v>4.342517</c:v>
                </c:pt>
              </c:numCache>
            </c:numRef>
          </c:val>
        </c:ser>
        <c:gapWidth val="150"/>
        <c:overlap val="0"/>
        <c:axId val="0"/>
        <c:axId val="1"/>
      </c:barChart>
      <c:catAx>
        <c:axId val="0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Verdana Bold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Verdana Bold"/>
                  </a:rPr>
                  <a:t>A Coluna da esquerda indica uma projeção otimista, já a coluna da direita uma projeção conservadora.</a:t>
                </a:r>
              </a:p>
            </c:rich>
          </c:tx>
          <c:layout/>
          <c:overlay val="1"/>
        </c:title>
        <c:numFmt formatCode="General" sourceLinked="1"/>
        <c:majorTickMark val="out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Verdana"/>
              </a:defRPr>
            </a:pPr>
          </a:p>
        </c:txPr>
        <c:crossAx val="1"/>
        <c:crosses val="autoZero"/>
        <c:auto val="1"/>
        <c:lblAlgn val="ctr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7B7B7"/>
              </a:solidFill>
              <a:prstDash val="solid"/>
              <a:bevel/>
            </a:ln>
          </c:spPr>
        </c:majorGridlines>
        <c:title>
          <c:tx>
            <c:rich>
              <a:bodyPr rot="-5400000"/>
              <a:lstStyle/>
              <a:p>
                <a:pPr lvl="0">
                  <a:defRPr b="0" i="0" strike="noStrike" sz="1000" u="none">
                    <a:solidFill>
                      <a:srgbClr val="000000"/>
                    </a:solidFill>
                    <a:effectLst/>
                    <a:latin typeface="Verdana Bold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effectLst/>
                    <a:latin typeface="Verdana Bold"/>
                  </a:rPr>
                  <a:t>valores em horas. (por ex. 4h30 é expresso 4,5. 3h15 é expresso 3,25...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Verdana"/>
              </a:defRPr>
            </a:pPr>
          </a:p>
        </c:txPr>
        <c:crossAx val="0"/>
        <c:crosses val="autoZero"/>
        <c:crossBetween val="between"/>
        <c:majorUnit val="0.075"/>
        <c:minorUnit val="0.0375"/>
      </c:valAx>
      <c:spPr>
        <a:noFill/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803092"/>
          <c:y val="0.405839"/>
          <c:w val="0.196908"/>
          <c:h val="0.0627989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/>
        <a:lstStyle/>
        <a:p>
          <a:pPr lvl="0">
            <a:defRPr b="0" i="0" strike="noStrike" sz="1000" u="none">
              <a:solidFill>
                <a:srgbClr val="000000"/>
              </a:solidFill>
              <a:effectLst/>
              <a:latin typeface="Verdana"/>
            </a:defRPr>
          </a:pPr>
        </a:p>
      </c:txPr>
    </c:legend>
    <c:plotVisOnly val="0"/>
    <c:dispBlanksAs val="gap"/>
  </c:chart>
  <c:spPr>
    <a:noFill/>
    <a:ln>
      <a:noFill/>
    </a:ln>
    <a:effectLst/>
  </c:sp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101719</xdr:colOff>
      <xdr:row>0</xdr:row>
      <xdr:rowOff>0</xdr:rowOff>
    </xdr:from>
    <xdr:to>
      <xdr:col>9</xdr:col>
      <xdr:colOff>51815</xdr:colOff>
      <xdr:row>36</xdr:row>
      <xdr:rowOff>116169</xdr:rowOff>
    </xdr:to>
    <xdr:graphicFrame>
      <xdr:nvGraphicFramePr>
        <xdr:cNvPr id="2" name="Chart 2"/>
        <xdr:cNvGraphicFramePr/>
      </xdr:nvGraphicFramePr>
      <xdr:xfrm>
        <a:off x="101719" y="-74040"/>
        <a:ext cx="9094097" cy="6059771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24"/>
  <sheetViews>
    <sheetView workbookViewId="0" showGridLines="0" defaultGridColor="1"/>
  </sheetViews>
  <sheetFormatPr defaultColWidth="13" defaultRowHeight="15.75" customHeight="1" outlineLevelRow="0" outlineLevelCol="0"/>
  <cols>
    <col min="1" max="1" width="19.375" style="1" customWidth="1"/>
    <col min="2" max="2" width="18.75" style="1" customWidth="1"/>
    <col min="3" max="3" width="13.875" style="1" customWidth="1"/>
    <col min="4" max="4" width="15.375" style="1" customWidth="1"/>
    <col min="5" max="5" width="19.375" style="1" customWidth="1"/>
    <col min="6" max="6" width="19.375" style="1" customWidth="1"/>
    <col min="7" max="7" width="19.375" style="1" customWidth="1"/>
    <col min="8" max="8" width="19.375" style="1" customWidth="1"/>
    <col min="9" max="9" width="19.375" style="1" customWidth="1"/>
    <col min="10" max="256" width="13" style="1" customWidth="1"/>
  </cols>
  <sheetData>
    <row r="1" ht="21" customHeight="1">
      <c r="A1" t="s" s="2">
        <v>0</v>
      </c>
      <c r="B1" s="3"/>
      <c r="C1" s="3"/>
      <c r="D1" s="3"/>
      <c r="E1" s="4"/>
      <c r="F1" s="4"/>
      <c r="G1" s="4"/>
      <c r="H1" s="4"/>
      <c r="I1" s="5"/>
    </row>
    <row r="2" ht="64.4" customHeight="1">
      <c r="A2" t="s" s="6">
        <v>1</v>
      </c>
      <c r="B2" s="7"/>
      <c r="C2" s="7"/>
      <c r="D2" s="7"/>
      <c r="E2" s="8"/>
      <c r="F2" s="8"/>
      <c r="G2" s="8"/>
      <c r="H2" s="8"/>
      <c r="I2" s="9"/>
    </row>
    <row r="3" ht="63.15" customHeight="1">
      <c r="A3" t="s" s="10">
        <v>2</v>
      </c>
      <c r="B3" s="7"/>
      <c r="C3" s="7"/>
      <c r="D3" s="7"/>
      <c r="E3" s="8"/>
      <c r="F3" s="8"/>
      <c r="G3" s="8"/>
      <c r="H3" s="8"/>
      <c r="I3" s="9"/>
    </row>
    <row r="4" ht="21" customHeight="1">
      <c r="A4" s="11"/>
      <c r="B4" s="12"/>
      <c r="C4" s="12"/>
      <c r="D4" s="12"/>
      <c r="E4" s="8"/>
      <c r="F4" s="8"/>
      <c r="G4" s="13"/>
      <c r="H4" s="8"/>
      <c r="I4" s="9"/>
    </row>
    <row r="5" ht="21" customHeight="1">
      <c r="A5" t="s" s="14">
        <v>3</v>
      </c>
      <c r="B5" s="15"/>
      <c r="C5" s="15"/>
      <c r="D5" s="15"/>
      <c r="E5" s="8"/>
      <c r="F5" s="8"/>
      <c r="G5" s="13"/>
      <c r="H5" s="8"/>
      <c r="I5" s="9"/>
    </row>
    <row r="6" ht="50.25" customHeight="1">
      <c r="A6" t="s" s="16">
        <v>4</v>
      </c>
      <c r="B6" t="s" s="17">
        <v>5</v>
      </c>
      <c r="C6" t="s" s="16">
        <v>6</v>
      </c>
      <c r="D6" t="s" s="17">
        <v>7</v>
      </c>
      <c r="E6" s="18"/>
      <c r="F6" s="8"/>
      <c r="G6" s="8"/>
      <c r="H6" s="8"/>
      <c r="I6" s="9"/>
    </row>
    <row r="7" ht="22.5" customHeight="1">
      <c r="A7" s="19">
        <v>31</v>
      </c>
      <c r="B7" s="20">
        <v>55</v>
      </c>
      <c r="C7" s="21">
        <v>155</v>
      </c>
      <c r="D7" s="19">
        <v>50</v>
      </c>
      <c r="E7" s="18"/>
      <c r="F7" s="8"/>
      <c r="G7" s="8"/>
      <c r="H7" s="8"/>
      <c r="I7" s="9"/>
    </row>
    <row r="8" ht="21" customHeight="1">
      <c r="A8" s="22"/>
      <c r="B8" s="23"/>
      <c r="C8" s="23"/>
      <c r="D8" s="23"/>
      <c r="E8" s="8"/>
      <c r="F8" s="8"/>
      <c r="G8" s="8"/>
      <c r="H8" s="8"/>
      <c r="I8" s="9"/>
    </row>
    <row r="9" ht="21" customHeight="1">
      <c r="A9" t="s" s="14">
        <v>8</v>
      </c>
      <c r="B9" s="15"/>
      <c r="C9" s="15"/>
      <c r="D9" s="8"/>
      <c r="E9" s="8"/>
      <c r="F9" s="8"/>
      <c r="G9" s="8"/>
      <c r="H9" s="8"/>
      <c r="I9" s="9"/>
    </row>
    <row r="10" ht="21" customHeight="1">
      <c r="A10" t="s" s="16">
        <v>9</v>
      </c>
      <c r="B10" t="s" s="16">
        <v>10</v>
      </c>
      <c r="C10" t="s" s="16">
        <v>11</v>
      </c>
      <c r="D10" s="18"/>
      <c r="E10" s="8"/>
      <c r="F10" s="8"/>
      <c r="G10" s="8"/>
      <c r="H10" s="8"/>
      <c r="I10" s="9"/>
    </row>
    <row r="11" ht="21" customHeight="1">
      <c r="A11" s="24">
        <f>D7*42.192</f>
        <v>2109.6</v>
      </c>
      <c r="B11" s="24">
        <f>120*B20</f>
        <v>504.1831778582992</v>
      </c>
      <c r="C11" s="24">
        <f>B20/0.75</f>
        <v>5.602035309536658</v>
      </c>
      <c r="D11" s="18"/>
      <c r="E11" s="8"/>
      <c r="F11" s="8"/>
      <c r="G11" s="8"/>
      <c r="H11" s="8"/>
      <c r="I11" s="9"/>
    </row>
    <row r="12" ht="21" customHeight="1">
      <c r="A12" s="22"/>
      <c r="B12" s="23"/>
      <c r="C12" s="23"/>
      <c r="D12" s="8"/>
      <c r="E12" s="8"/>
      <c r="F12" s="8"/>
      <c r="G12" s="8"/>
      <c r="H12" s="8"/>
      <c r="I12" s="9"/>
    </row>
    <row r="13" ht="21" customHeight="1">
      <c r="A13" t="s" s="14">
        <v>12</v>
      </c>
      <c r="B13" s="15"/>
      <c r="C13" s="15"/>
      <c r="D13" s="25"/>
      <c r="E13" s="8"/>
      <c r="F13" s="8"/>
      <c r="G13" s="8"/>
      <c r="H13" s="8"/>
      <c r="I13" s="9"/>
    </row>
    <row r="14" ht="21" customHeight="1">
      <c r="A14" s="26"/>
      <c r="B14" s="27">
        <f>207-(0.7*A7)</f>
        <v>185.3</v>
      </c>
      <c r="C14" s="28"/>
      <c r="D14" s="29"/>
      <c r="E14" s="8"/>
      <c r="F14" s="8"/>
      <c r="G14" s="8"/>
      <c r="H14" s="8"/>
      <c r="I14" s="9"/>
    </row>
    <row r="15" ht="21" customHeight="1">
      <c r="A15" t="s" s="16">
        <v>13</v>
      </c>
      <c r="B15" s="30">
        <f>207-(0.7*A7)</f>
        <v>185.3</v>
      </c>
      <c r="C15" s="31"/>
      <c r="D15" s="29"/>
      <c r="E15" s="8"/>
      <c r="F15" s="8"/>
      <c r="G15" s="8"/>
      <c r="H15" s="8"/>
      <c r="I15" s="9"/>
    </row>
    <row r="16" ht="21" customHeight="1">
      <c r="A16" t="s" s="32">
        <v>14</v>
      </c>
      <c r="B16" s="24">
        <f>10/(B7/60)</f>
        <v>10.90909090909091</v>
      </c>
      <c r="C16" s="24"/>
      <c r="D16" s="29"/>
      <c r="E16" s="8"/>
      <c r="F16" s="8"/>
      <c r="G16" s="8"/>
      <c r="H16" s="8"/>
      <c r="I16" s="9"/>
    </row>
    <row r="17" ht="21" customHeight="1">
      <c r="A17" t="s" s="32">
        <v>15</v>
      </c>
      <c r="B17" s="33">
        <f>(C7/B14)*100</f>
        <v>83.6481381543443</v>
      </c>
      <c r="C17" s="33"/>
      <c r="D17" s="29"/>
      <c r="E17" s="8"/>
      <c r="F17" s="8"/>
      <c r="G17" s="8"/>
      <c r="H17" s="8"/>
      <c r="I17" s="9"/>
    </row>
    <row r="18" ht="21" customHeight="1">
      <c r="A18" t="s" s="32">
        <v>16</v>
      </c>
      <c r="B18" s="27">
        <f>(B16*0.77)/(B17/100)</f>
        <v>10.04206451612903</v>
      </c>
      <c r="C18" s="28"/>
      <c r="D18" s="29"/>
      <c r="E18" s="8"/>
      <c r="F18" s="8"/>
      <c r="G18" s="8"/>
      <c r="H18" s="8"/>
      <c r="I18" s="9"/>
    </row>
    <row r="19" ht="21" customHeight="1">
      <c r="A19" t="s" s="32">
        <v>17</v>
      </c>
      <c r="B19" s="30">
        <f>(B16*0.745)/(B17/100)</f>
        <v>9.716023460410559</v>
      </c>
      <c r="C19" s="31"/>
      <c r="D19" s="29"/>
      <c r="E19" s="8"/>
      <c r="F19" s="8"/>
      <c r="G19" s="8"/>
      <c r="H19" s="8"/>
      <c r="I19" s="9"/>
    </row>
    <row r="20" ht="21" customHeight="1">
      <c r="A20" t="s" s="32">
        <v>18</v>
      </c>
      <c r="B20" s="27">
        <f>42.192/B18</f>
        <v>4.201526482152493</v>
      </c>
      <c r="C20" s="27">
        <f>42.192/B19</f>
        <v>4.342517303701235</v>
      </c>
      <c r="D20" s="29"/>
      <c r="E20" s="8"/>
      <c r="F20" s="8"/>
      <c r="G20" s="8"/>
      <c r="H20" s="8"/>
      <c r="I20" s="9"/>
    </row>
    <row r="21" ht="21" customHeight="1">
      <c r="A21" s="34"/>
      <c r="B21" s="35"/>
      <c r="C21" s="35"/>
      <c r="D21" s="25"/>
      <c r="E21" s="8"/>
      <c r="F21" s="8"/>
      <c r="G21" s="8"/>
      <c r="H21" s="8"/>
      <c r="I21" s="9"/>
    </row>
    <row r="22" ht="44.05" customHeight="1">
      <c r="A22" t="s" s="36">
        <v>19</v>
      </c>
      <c r="B22" s="7"/>
      <c r="C22" s="7"/>
      <c r="D22" s="8"/>
      <c r="E22" s="8"/>
      <c r="F22" s="8"/>
      <c r="G22" s="8"/>
      <c r="H22" s="8"/>
      <c r="I22" s="9"/>
    </row>
    <row r="23" ht="35.3" customHeight="1">
      <c r="A23" t="s" s="36">
        <v>20</v>
      </c>
      <c r="B23" s="7"/>
      <c r="C23" s="7"/>
      <c r="D23" s="8"/>
      <c r="E23" s="8"/>
      <c r="F23" s="8"/>
      <c r="G23" s="8"/>
      <c r="H23" s="8"/>
      <c r="I23" s="9"/>
    </row>
    <row r="24" ht="21" customHeight="1">
      <c r="A24" t="s" s="37">
        <v>21</v>
      </c>
      <c r="B24" s="38"/>
      <c r="C24" s="38"/>
      <c r="D24" s="39"/>
      <c r="E24" s="39"/>
      <c r="F24" s="39"/>
      <c r="G24" s="39"/>
      <c r="H24" s="39"/>
      <c r="I24" s="40"/>
    </row>
  </sheetData>
  <mergeCells count="9">
    <mergeCell ref="A2:D2"/>
    <mergeCell ref="A1:D1"/>
    <mergeCell ref="A23:C23"/>
    <mergeCell ref="A22:C22"/>
    <mergeCell ref="A24:C24"/>
    <mergeCell ref="A5:D5"/>
    <mergeCell ref="A9:C9"/>
    <mergeCell ref="A13:C13"/>
    <mergeCell ref="A3:D3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 showGridLines="0" defaultGridColor="1"/>
  </sheetViews>
  <sheetFormatPr defaultColWidth="10" defaultRowHeight="13" customHeight="1" outlineLevelRow="0" outlineLevelCol="0"/>
  <cols>
    <col min="1" max="256" width="10" customWidth="1"/>
  </cols>
  <sheetData/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